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Прайсы 2020 Маша\"/>
    </mc:Choice>
  </mc:AlternateContent>
  <bookViews>
    <workbookView xWindow="0" yWindow="0" windowWidth="19200" windowHeight="12435"/>
  </bookViews>
  <sheets>
    <sheet name="2020" sheetId="1" r:id="rId1"/>
  </sheets>
  <definedNames>
    <definedName name="_xlnm._FilterDatabase" localSheetId="0" hidden="1">'2020'!$A$8:$J$75</definedName>
    <definedName name="_xlnm.Print_Area" localSheetId="0">'2020'!$A$1:$J$83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J39" i="1"/>
  <c r="J38" i="1"/>
  <c r="J57" i="1"/>
  <c r="J56" i="1"/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<sst xmlns="http://schemas.openxmlformats.org/spreadsheetml/2006/main" count="91" uniqueCount="89">
  <si>
    <t>Автозаводская Платформа, поз.1\ A1</t>
  </si>
  <si>
    <t>Автозаводская Платформа, поз.2\ A1</t>
  </si>
  <si>
    <t>Андроновка Платформа 1\ A1</t>
  </si>
  <si>
    <t>Андроновка Платформа 2\ A1</t>
  </si>
  <si>
    <t>Балтийская Платформа, поз.1\ A1</t>
  </si>
  <si>
    <t>Балтийская Платформа, поз.2\ A1</t>
  </si>
  <si>
    <t>Ботанический Сад Платформа 1\ A1</t>
  </si>
  <si>
    <t>Ботанический сад Платформа 2\ A1</t>
  </si>
  <si>
    <t>Бульвар Рокоссовского Платформа 1\ A1</t>
  </si>
  <si>
    <t>Бульвар Рокоссовского Платформа 2\ A1</t>
  </si>
  <si>
    <t>Верхние котлы Платформа 1\ A1</t>
  </si>
  <si>
    <t>Верхние котлы Платформа 2\ A1</t>
  </si>
  <si>
    <t>Владыкино Платформа 1\ A1</t>
  </si>
  <si>
    <t>Владыкино Платформа 2\ A1</t>
  </si>
  <si>
    <t>Деловой центр Платформа\ A1</t>
  </si>
  <si>
    <t>Деловой центр Вестибюль, поз.1\ A1</t>
  </si>
  <si>
    <t>Деловой центр Вестибюль, поз.2\ A1</t>
  </si>
  <si>
    <t>Дубровка Платформа, поз.1\ A1</t>
  </si>
  <si>
    <t>Дубровка Платформа, поз.2\ A1</t>
  </si>
  <si>
    <t>Измайлово Платформа 1\ A1</t>
  </si>
  <si>
    <t>Измайлово Платформа 2\ A1</t>
  </si>
  <si>
    <t>ЗИЛ Платформа, поз.1\ A1</t>
  </si>
  <si>
    <t>ЗИЛ Платформа, поз.2\ A1</t>
  </si>
  <si>
    <t>Зорге Платформа 1\ A1</t>
  </si>
  <si>
    <t>Зорге Платформа 2\ A1</t>
  </si>
  <si>
    <t>Коптево Платформа, поз.1\ A1</t>
  </si>
  <si>
    <t>Коптево Платформа, поз.2\ A1</t>
  </si>
  <si>
    <t>Крымская Платформа, поз.1\ A1</t>
  </si>
  <si>
    <t>Крымская Платформа, поз.2\ A1</t>
  </si>
  <si>
    <t>Кутузовская Вестибюль\ A1</t>
  </si>
  <si>
    <t>Кутузовская Платформа, поз.1\ A1</t>
  </si>
  <si>
    <t>Кутузовская Платформа, поз.2\ A1</t>
  </si>
  <si>
    <t>Лихоборы Платформа 1\ A1</t>
  </si>
  <si>
    <t>Лихоборы Платформа 2\ A1</t>
  </si>
  <si>
    <t>Локомотив Платформа 1\ A1</t>
  </si>
  <si>
    <t>Локомотив Платформа 2\ A1</t>
  </si>
  <si>
    <t>Лужники Платформа №1\ A1</t>
  </si>
  <si>
    <t>Лужники Платформа №2\ A1</t>
  </si>
  <si>
    <t>Нижегородская Платформа, поз.1\ A1</t>
  </si>
  <si>
    <t>Новохохловская Платформа, поз.1\ A1</t>
  </si>
  <si>
    <t>Новохохловская Платформа, поз.2\ A1</t>
  </si>
  <si>
    <t>Окружная Платформа 1\ A1</t>
  </si>
  <si>
    <t>Окружная Платформа 2\ A1</t>
  </si>
  <si>
    <t>Панфиловская Платформа 1\ A1</t>
  </si>
  <si>
    <t>Панфиловская Платформа 2\ A1</t>
  </si>
  <si>
    <t>Площадь Гагарина Платформа 1\ A1</t>
  </si>
  <si>
    <t>Площадь Гагарина Платформа 2\ A1</t>
  </si>
  <si>
    <t>Ростокино Платформа, поз.1\ A1</t>
  </si>
  <si>
    <t>Ростокино Платформа, поз.2\ A1</t>
  </si>
  <si>
    <t>Ростокино Вестибюль\ A1</t>
  </si>
  <si>
    <t>Соколиная гора Платформа 1\ A1</t>
  </si>
  <si>
    <t>Соколиная гора Платформа 2\ A1</t>
  </si>
  <si>
    <t>Стрешнево Платформа 1\ A1</t>
  </si>
  <si>
    <t>Стрешнево Платформа 2\ A1</t>
  </si>
  <si>
    <t>Угрешская Платформа, поз.1\ A1</t>
  </si>
  <si>
    <t>Угрешская Платформа, поз.2\ A1</t>
  </si>
  <si>
    <t>Шелепиха Платформа 1\ A1</t>
  </si>
  <si>
    <t>Шелепиха Платформа 2\ A1</t>
  </si>
  <si>
    <t>Шелепиха Вестибюль\ A1</t>
  </si>
  <si>
    <t>Шоссе Энтузиастов Платформа, поз.1\ A1</t>
  </si>
  <si>
    <t>Шоссе Энтузиастов Платформа, поз.2\ A1</t>
  </si>
  <si>
    <t>Хорошево Вестибюль\ A1</t>
  </si>
  <si>
    <t>Общий пассажиропоток</t>
  </si>
  <si>
    <t>Адрес размещения</t>
  </si>
  <si>
    <t>Пассажиропоток станции, мес., чел*</t>
  </si>
  <si>
    <t xml:space="preserve"> OTS daily спота, тыс. контактов**</t>
  </si>
  <si>
    <t>GRP daily спота**</t>
  </si>
  <si>
    <t>Хронометраж, сек</t>
  </si>
  <si>
    <t>Выходов в сутки</t>
  </si>
  <si>
    <t>Кол-во минут в сутки</t>
  </si>
  <si>
    <t>№</t>
  </si>
  <si>
    <t>Ссылка</t>
  </si>
  <si>
    <t>БРЭНД МЕДИА</t>
  </si>
  <si>
    <t>(495) 740-85-58 (многоканальный)</t>
  </si>
  <si>
    <t>www.brand-metro.ru</t>
  </si>
  <si>
    <t>www.brand-transport.ru</t>
  </si>
  <si>
    <t xml:space="preserve">РЕКЛАМА НА ПЛАТФОРМАХ И ВЕСТИБЮЛЯХ МЦК НА DIGITAL СИТИ-ФОРМАТАХ </t>
  </si>
  <si>
    <t>(925) 506-38-02 (многоканальный)</t>
  </si>
  <si>
    <t>Площадь Гагарина Платформа 1, поз.3\ A1</t>
  </si>
  <si>
    <t>Площадь Гагарина Платформа 2, поз.2\ A1</t>
  </si>
  <si>
    <t>Стоимость размещения, 1 раз в блоке/5сек., руб. (с НДС)</t>
  </si>
  <si>
    <t>*  Расчет среднемесячного пассажиропотока (прибывших и убывших) станций по данным РЖД за январь - декабрь 2019 г.</t>
  </si>
  <si>
    <t>** Данные OTS и GRP согласно расчетам AdMetrix.</t>
  </si>
  <si>
    <t>Трансляция рекламных материалов осуществляется без звукового сопровождения.</t>
  </si>
  <si>
    <t>Для размещения используется статичное изображение с динамическим экстендером (основной фон статичен, а текст/продукт/маскот могут перемещаться по экрану)</t>
  </si>
  <si>
    <t>Длительность рекламного блока: 60 секунд.</t>
  </si>
  <si>
    <t>График работы экрана конструкции: 05:30 - 01:30.</t>
  </si>
  <si>
    <t>Количество показов в сутки: 1170</t>
  </si>
  <si>
    <t>(Цены действуют с 01 Февраля 2020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</si>
</sst>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/>
    <xf numFmtId="165" fontId="1" fillId="0" borderId="3" xfId="0" applyNumberFormat="1" applyFont="1" applyBorder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5" fillId="0" borderId="3" xfId="1" applyNumberFormat="1" applyFill="1" applyBorder="1" applyAlignment="1">
      <alignment horizontal="center" vertical="center"/>
    </xf>
    <xf numFmtId="0" fontId="6" fillId="0" borderId="0" xfId="0" applyFont="1" applyAlignment="1" applyProtection="1">
      <alignment horizontal="right"/>
    </xf>
    <xf numFmtId="0" fontId="5" fillId="0" borderId="0" xfId="1" applyAlignment="1" applyProtection="1">
      <alignment horizontal="right"/>
    </xf>
    <xf numFmtId="0" fontId="7" fillId="0" borderId="0" xfId="0" applyFont="1" applyAlignment="1" applyProtection="1"/>
    <xf numFmtId="0" fontId="4" fillId="0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1676400</xdr:colOff>
      <xdr:row>4</xdr:row>
      <xdr:rowOff>152400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669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d-metro.ru/" TargetMode="External"/><Relationship Id="rId1" Type="http://schemas.openxmlformats.org/officeDocument/2006/relationships/hyperlink" Target="http://www.brand-transport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Normal="100" workbookViewId="0">
      <selection activeCell="K6" sqref="K6"/>
    </sheetView>
  </sheetViews>
  <sheetFormatPr defaultRowHeight="15" x14ac:dyDescent="0.25"/>
  <cols>
    <col min="1" max="1" width="4.140625" style="1" customWidth="1"/>
    <col min="2" max="2" width="44" style="1" customWidth="1"/>
    <col min="3" max="3" width="22.7109375" style="1" customWidth="1"/>
    <col min="4" max="4" width="17.140625" style="1" customWidth="1"/>
    <col min="5" max="5" width="15.5703125" style="1" customWidth="1"/>
    <col min="6" max="8" width="9.140625" style="1"/>
    <col min="9" max="9" width="18.28515625" style="1" customWidth="1"/>
    <col min="10" max="10" width="14.140625" style="1" customWidth="1"/>
    <col min="11" max="11" width="9.140625" style="1"/>
    <col min="12" max="12" width="16.140625" style="1" customWidth="1"/>
    <col min="13" max="16384" width="9.140625" style="1"/>
  </cols>
  <sheetData>
    <row r="1" spans="1:11" s="8" customFormat="1" ht="26.25" customHeight="1" x14ac:dyDescent="0.25">
      <c r="A1" s="11"/>
      <c r="B1" s="11"/>
      <c r="C1" s="11"/>
      <c r="D1" s="11"/>
      <c r="E1" s="11"/>
      <c r="F1" s="11"/>
      <c r="G1" s="11"/>
      <c r="H1" s="11"/>
      <c r="I1" s="15"/>
      <c r="J1" s="15" t="s">
        <v>72</v>
      </c>
      <c r="K1" s="9"/>
    </row>
    <row r="2" spans="1:11" s="8" customFormat="1" ht="15" customHeight="1" x14ac:dyDescent="0.25">
      <c r="A2" s="11"/>
      <c r="B2" s="11"/>
      <c r="C2" s="11"/>
      <c r="D2" s="11"/>
      <c r="E2" s="11"/>
      <c r="F2" s="11"/>
      <c r="G2" s="11"/>
      <c r="H2" s="11"/>
      <c r="I2" s="15"/>
      <c r="J2" s="15" t="s">
        <v>73</v>
      </c>
      <c r="K2" s="9"/>
    </row>
    <row r="3" spans="1:11" s="8" customFormat="1" ht="17.25" customHeight="1" x14ac:dyDescent="0.25">
      <c r="A3" s="11"/>
      <c r="B3" s="11"/>
      <c r="C3" s="11"/>
      <c r="D3" s="11"/>
      <c r="E3" s="11"/>
      <c r="F3" s="11"/>
      <c r="G3" s="11"/>
      <c r="H3" s="11"/>
      <c r="I3" s="15"/>
      <c r="J3" s="15" t="s">
        <v>77</v>
      </c>
      <c r="K3" s="9"/>
    </row>
    <row r="4" spans="1:11" s="8" customFormat="1" ht="13.5" customHeight="1" x14ac:dyDescent="0.25">
      <c r="A4" s="11"/>
      <c r="B4" s="11"/>
      <c r="C4" s="11"/>
      <c r="D4" s="11"/>
      <c r="E4" s="11"/>
      <c r="F4" s="11"/>
      <c r="G4" s="11"/>
      <c r="H4" s="11"/>
      <c r="I4" s="16"/>
      <c r="J4" s="16" t="s">
        <v>74</v>
      </c>
      <c r="K4" s="9"/>
    </row>
    <row r="5" spans="1:11" s="8" customFormat="1" ht="13.5" customHeight="1" x14ac:dyDescent="0.25">
      <c r="A5" s="11"/>
      <c r="B5" s="11"/>
      <c r="C5" s="11"/>
      <c r="D5" s="11"/>
      <c r="E5" s="11"/>
      <c r="F5" s="11"/>
      <c r="G5" s="11"/>
      <c r="H5" s="11"/>
      <c r="I5" s="16"/>
      <c r="J5" s="16" t="s">
        <v>75</v>
      </c>
      <c r="K5" s="9"/>
    </row>
    <row r="6" spans="1:11" s="8" customFormat="1" ht="28.5" customHeight="1" x14ac:dyDescent="0.3">
      <c r="A6" s="17" t="s">
        <v>76</v>
      </c>
      <c r="B6" s="11"/>
      <c r="C6" s="11"/>
      <c r="D6" s="11"/>
      <c r="E6" s="11"/>
      <c r="F6" s="11"/>
      <c r="G6" s="11"/>
      <c r="H6" s="11"/>
      <c r="I6" s="11"/>
      <c r="J6" s="9"/>
      <c r="K6" s="9"/>
    </row>
    <row r="7" spans="1:11" s="8" customFormat="1" ht="19.5" customHeight="1" x14ac:dyDescent="0.25">
      <c r="A7" s="23" t="s">
        <v>88</v>
      </c>
      <c r="B7" s="23"/>
      <c r="C7" s="23"/>
      <c r="D7" s="23"/>
      <c r="E7" s="11"/>
      <c r="F7" s="11"/>
      <c r="G7" s="11"/>
      <c r="H7" s="11"/>
      <c r="I7" s="11"/>
      <c r="J7" s="9"/>
      <c r="K7" s="9"/>
    </row>
    <row r="8" spans="1:11" s="8" customFormat="1" ht="66" customHeight="1" x14ac:dyDescent="0.25">
      <c r="A8" s="32" t="s">
        <v>70</v>
      </c>
      <c r="B8" s="32" t="s">
        <v>63</v>
      </c>
      <c r="C8" s="32" t="s">
        <v>64</v>
      </c>
      <c r="D8" s="32" t="s">
        <v>65</v>
      </c>
      <c r="E8" s="32" t="s">
        <v>66</v>
      </c>
      <c r="F8" s="32" t="s">
        <v>67</v>
      </c>
      <c r="G8" s="32" t="s">
        <v>68</v>
      </c>
      <c r="H8" s="32" t="s">
        <v>69</v>
      </c>
      <c r="I8" s="32" t="s">
        <v>80</v>
      </c>
      <c r="J8" s="32" t="s">
        <v>71</v>
      </c>
    </row>
    <row r="9" spans="1:11" ht="21" customHeight="1" x14ac:dyDescent="0.25">
      <c r="A9" s="2">
        <v>1</v>
      </c>
      <c r="B9" s="2" t="s">
        <v>0</v>
      </c>
      <c r="C9" s="27">
        <v>640948</v>
      </c>
      <c r="D9" s="3">
        <v>7.9860000000000007</v>
      </c>
      <c r="E9" s="3">
        <v>0.08</v>
      </c>
      <c r="F9" s="7">
        <v>5</v>
      </c>
      <c r="G9" s="7">
        <v>1170</v>
      </c>
      <c r="H9" s="7">
        <v>97</v>
      </c>
      <c r="I9" s="10">
        <v>46800</v>
      </c>
      <c r="J9" s="14" t="str">
        <f>HYPERLINK("http://www.brand-metro.ru/serv__idP_57_idP1_4414_idP2_4418.html","Презентация")</f>
        <v>Презентация</v>
      </c>
    </row>
    <row r="10" spans="1:11" ht="15.75" x14ac:dyDescent="0.25">
      <c r="A10" s="2">
        <v>2</v>
      </c>
      <c r="B10" s="2" t="s">
        <v>1</v>
      </c>
      <c r="C10" s="26"/>
      <c r="D10" s="3">
        <v>7.9860000000000007</v>
      </c>
      <c r="E10" s="3">
        <v>0.08</v>
      </c>
      <c r="F10" s="7">
        <v>5</v>
      </c>
      <c r="G10" s="7">
        <v>1170</v>
      </c>
      <c r="H10" s="7">
        <v>97</v>
      </c>
      <c r="I10" s="10">
        <v>46800</v>
      </c>
      <c r="J10" s="14" t="str">
        <f>HYPERLINK("http://www.brand-metro.ru/serv__idP_57_idP1_4414_idP2_4418.html","Презентация")</f>
        <v>Презентация</v>
      </c>
    </row>
    <row r="11" spans="1:11" ht="15.75" x14ac:dyDescent="0.25">
      <c r="A11" s="2">
        <v>3</v>
      </c>
      <c r="B11" s="2" t="s">
        <v>2</v>
      </c>
      <c r="C11" s="25">
        <v>579681</v>
      </c>
      <c r="D11" s="3">
        <v>4.5100000000000007</v>
      </c>
      <c r="E11" s="3">
        <v>4.5999999999999999E-2</v>
      </c>
      <c r="F11" s="7">
        <v>5</v>
      </c>
      <c r="G11" s="7">
        <v>1170</v>
      </c>
      <c r="H11" s="7">
        <v>97</v>
      </c>
      <c r="I11" s="10">
        <v>42600</v>
      </c>
      <c r="J11" s="14" t="str">
        <f>HYPERLINK("http://www.brand-metro.ru/serv__idP_57_idP1_4414_idP2_4441.html","Презентация")</f>
        <v>Презентация</v>
      </c>
    </row>
    <row r="12" spans="1:11" ht="15.75" x14ac:dyDescent="0.25">
      <c r="A12" s="2">
        <v>4</v>
      </c>
      <c r="B12" s="2" t="s">
        <v>3</v>
      </c>
      <c r="C12" s="26"/>
      <c r="D12" s="3">
        <v>4.5100000000000007</v>
      </c>
      <c r="E12" s="3">
        <v>4.5999999999999999E-2</v>
      </c>
      <c r="F12" s="7">
        <v>5</v>
      </c>
      <c r="G12" s="7">
        <v>1170</v>
      </c>
      <c r="H12" s="7">
        <v>97</v>
      </c>
      <c r="I12" s="10">
        <v>42600</v>
      </c>
      <c r="J12" s="14" t="str">
        <f>HYPERLINK("http://www.brand-metro.ru/serv__idP_57_idP1_4414_idP2_4441.html","Презентация")</f>
        <v>Презентация</v>
      </c>
    </row>
    <row r="13" spans="1:11" ht="15.75" x14ac:dyDescent="0.25">
      <c r="A13" s="2">
        <v>5</v>
      </c>
      <c r="B13" s="2" t="s">
        <v>4</v>
      </c>
      <c r="C13" s="25">
        <v>1018827</v>
      </c>
      <c r="D13" s="3">
        <v>12.708</v>
      </c>
      <c r="E13" s="3">
        <v>0.128</v>
      </c>
      <c r="F13" s="7">
        <v>5</v>
      </c>
      <c r="G13" s="7">
        <v>1170</v>
      </c>
      <c r="H13" s="7">
        <v>97</v>
      </c>
      <c r="I13" s="10">
        <v>62400</v>
      </c>
      <c r="J13" s="14" t="str">
        <f>HYPERLINK("http://www.brand-metro.ru/serv__idP_57_idP1_4414_idP2_4419.html","Презентация")</f>
        <v>Презентация</v>
      </c>
    </row>
    <row r="14" spans="1:11" ht="15.75" x14ac:dyDescent="0.25">
      <c r="A14" s="2">
        <v>6</v>
      </c>
      <c r="B14" s="2" t="s">
        <v>5</v>
      </c>
      <c r="C14" s="26"/>
      <c r="D14" s="3">
        <v>12.708</v>
      </c>
      <c r="E14" s="3">
        <v>0.128</v>
      </c>
      <c r="F14" s="7">
        <v>5</v>
      </c>
      <c r="G14" s="7">
        <v>1170</v>
      </c>
      <c r="H14" s="7">
        <v>97</v>
      </c>
      <c r="I14" s="10">
        <v>62400</v>
      </c>
      <c r="J14" s="14" t="str">
        <f>HYPERLINK("http://www.brand-metro.ru/serv__idP_57_idP1_4414_idP2_4419.html","Презентация")</f>
        <v>Презентация</v>
      </c>
    </row>
    <row r="15" spans="1:11" ht="15.75" x14ac:dyDescent="0.25">
      <c r="A15" s="2">
        <v>7</v>
      </c>
      <c r="B15" s="2" t="s">
        <v>6</v>
      </c>
      <c r="C15" s="25">
        <v>1441269</v>
      </c>
      <c r="D15" s="3">
        <v>8.9489999999999998</v>
      </c>
      <c r="E15" s="3">
        <v>0.09</v>
      </c>
      <c r="F15" s="7">
        <v>5</v>
      </c>
      <c r="G15" s="7">
        <v>1170</v>
      </c>
      <c r="H15" s="7">
        <v>97</v>
      </c>
      <c r="I15" s="10">
        <v>62400</v>
      </c>
      <c r="J15" s="14" t="str">
        <f>HYPERLINK("http://www.brand-metro.ru/serv__idP_57_idP1_4414_idP2_4420.html","Презентация")</f>
        <v>Презентация</v>
      </c>
    </row>
    <row r="16" spans="1:11" ht="15.75" x14ac:dyDescent="0.25">
      <c r="A16" s="2">
        <v>8</v>
      </c>
      <c r="B16" s="2" t="s">
        <v>7</v>
      </c>
      <c r="C16" s="26"/>
      <c r="D16" s="3">
        <v>8.9489999999999998</v>
      </c>
      <c r="E16" s="3">
        <v>0.09</v>
      </c>
      <c r="F16" s="7">
        <v>5</v>
      </c>
      <c r="G16" s="7">
        <v>1170</v>
      </c>
      <c r="H16" s="7">
        <v>97</v>
      </c>
      <c r="I16" s="10">
        <v>62400</v>
      </c>
      <c r="J16" s="14" t="str">
        <f>HYPERLINK("http://www.brand-metro.ru/serv__idP_57_idP1_4414_idP2_4420.html","Презентация")</f>
        <v>Презентация</v>
      </c>
    </row>
    <row r="17" spans="1:10" ht="15.75" x14ac:dyDescent="0.25">
      <c r="A17" s="2">
        <v>9</v>
      </c>
      <c r="B17" s="2" t="s">
        <v>8</v>
      </c>
      <c r="C17" s="25">
        <v>663010</v>
      </c>
      <c r="D17" s="3">
        <v>5.476</v>
      </c>
      <c r="E17" s="3">
        <v>5.5E-2</v>
      </c>
      <c r="F17" s="7">
        <v>5</v>
      </c>
      <c r="G17" s="7">
        <v>1170</v>
      </c>
      <c r="H17" s="7">
        <v>97</v>
      </c>
      <c r="I17" s="10">
        <v>42600</v>
      </c>
      <c r="J17" s="14" t="str">
        <f>HYPERLINK("http://www.brand-metro.ru/serv__idP_57_idP1_4414_idP2_4421.html","Презентация")</f>
        <v>Презентация</v>
      </c>
    </row>
    <row r="18" spans="1:10" ht="15.75" x14ac:dyDescent="0.25">
      <c r="A18" s="2">
        <v>10</v>
      </c>
      <c r="B18" s="2" t="s">
        <v>9</v>
      </c>
      <c r="C18" s="26"/>
      <c r="D18" s="3">
        <v>5.476</v>
      </c>
      <c r="E18" s="3">
        <v>5.5E-2</v>
      </c>
      <c r="F18" s="7">
        <v>5</v>
      </c>
      <c r="G18" s="7">
        <v>1170</v>
      </c>
      <c r="H18" s="7">
        <v>97</v>
      </c>
      <c r="I18" s="10">
        <v>42600</v>
      </c>
      <c r="J18" s="14" t="str">
        <f>HYPERLINK("http://www.brand-metro.ru/serv__idP_57_idP1_4414_idP2_4421.html","Презентация")</f>
        <v>Презентация</v>
      </c>
    </row>
    <row r="19" spans="1:10" ht="15.75" x14ac:dyDescent="0.25">
      <c r="A19" s="2">
        <v>11</v>
      </c>
      <c r="B19" s="2" t="s">
        <v>10</v>
      </c>
      <c r="C19" s="25">
        <v>913725</v>
      </c>
      <c r="D19" s="3">
        <v>4.7690000000000001</v>
      </c>
      <c r="E19" s="3">
        <v>4.8000000000000001E-2</v>
      </c>
      <c r="F19" s="7">
        <v>5</v>
      </c>
      <c r="G19" s="7">
        <v>1170</v>
      </c>
      <c r="H19" s="7">
        <v>97</v>
      </c>
      <c r="I19" s="10">
        <v>42600</v>
      </c>
      <c r="J19" s="14" t="str">
        <f>HYPERLINK("http://www.brand-metro.ru/serv__idP_57_idP1_4414_idP2_4422.html","Презентация")</f>
        <v>Презентация</v>
      </c>
    </row>
    <row r="20" spans="1:10" ht="15.75" x14ac:dyDescent="0.25">
      <c r="A20" s="2">
        <v>12</v>
      </c>
      <c r="B20" s="2" t="s">
        <v>11</v>
      </c>
      <c r="C20" s="26"/>
      <c r="D20" s="3">
        <v>4.7690000000000001</v>
      </c>
      <c r="E20" s="3">
        <v>4.8000000000000001E-2</v>
      </c>
      <c r="F20" s="7">
        <v>5</v>
      </c>
      <c r="G20" s="7">
        <v>1170</v>
      </c>
      <c r="H20" s="7">
        <v>97</v>
      </c>
      <c r="I20" s="10">
        <v>42600</v>
      </c>
      <c r="J20" s="14" t="str">
        <f>HYPERLINK("http://www.brand-metro.ru/serv__idP_57_idP1_4414_idP2_4422.html","Презентация")</f>
        <v>Презентация</v>
      </c>
    </row>
    <row r="21" spans="1:10" ht="15.75" x14ac:dyDescent="0.25">
      <c r="A21" s="2">
        <v>13</v>
      </c>
      <c r="B21" s="2" t="s">
        <v>12</v>
      </c>
      <c r="C21" s="25">
        <v>1314426</v>
      </c>
      <c r="D21" s="3">
        <v>12.376999999999999</v>
      </c>
      <c r="E21" s="3">
        <v>0.124</v>
      </c>
      <c r="F21" s="7">
        <v>5</v>
      </c>
      <c r="G21" s="7">
        <v>1170</v>
      </c>
      <c r="H21" s="7">
        <v>97</v>
      </c>
      <c r="I21" s="10">
        <v>62400</v>
      </c>
      <c r="J21" s="14" t="str">
        <f>HYPERLINK("http://www.brand-metro.ru/serv__idP_57_idP1_4414_idP2_4423.html","Презентация")</f>
        <v>Презентация</v>
      </c>
    </row>
    <row r="22" spans="1:10" ht="15.75" x14ac:dyDescent="0.25">
      <c r="A22" s="2">
        <v>14</v>
      </c>
      <c r="B22" s="2" t="s">
        <v>13</v>
      </c>
      <c r="C22" s="26"/>
      <c r="D22" s="3">
        <v>12.376999999999999</v>
      </c>
      <c r="E22" s="3">
        <v>0.124</v>
      </c>
      <c r="F22" s="7">
        <v>5</v>
      </c>
      <c r="G22" s="7">
        <v>1170</v>
      </c>
      <c r="H22" s="7">
        <v>97</v>
      </c>
      <c r="I22" s="10">
        <v>62400</v>
      </c>
      <c r="J22" s="14" t="str">
        <f>HYPERLINK("http://www.brand-metro.ru/serv__idP_57_idP1_4414_idP2_4423.html","Презентация")</f>
        <v>Презентация</v>
      </c>
    </row>
    <row r="23" spans="1:10" ht="15.75" x14ac:dyDescent="0.25">
      <c r="A23" s="2">
        <v>15</v>
      </c>
      <c r="B23" s="2" t="s">
        <v>14</v>
      </c>
      <c r="C23" s="25">
        <v>954204</v>
      </c>
      <c r="D23" s="3">
        <v>6.0960000000000001</v>
      </c>
      <c r="E23" s="3">
        <v>6.0999999999999999E-2</v>
      </c>
      <c r="F23" s="7">
        <v>5</v>
      </c>
      <c r="G23" s="7">
        <v>1170</v>
      </c>
      <c r="H23" s="7">
        <v>97</v>
      </c>
      <c r="I23" s="10">
        <v>62400</v>
      </c>
      <c r="J23" s="14" t="str">
        <f>HYPERLINK("http://www.brand-metro.ru/serv__idP_57_idP1_4414_idP2_4424.html","Презентация")</f>
        <v>Презентация</v>
      </c>
    </row>
    <row r="24" spans="1:10" ht="15.75" x14ac:dyDescent="0.25">
      <c r="A24" s="2">
        <v>16</v>
      </c>
      <c r="B24" s="2" t="s">
        <v>15</v>
      </c>
      <c r="C24" s="27"/>
      <c r="D24" s="3">
        <v>12.192</v>
      </c>
      <c r="E24" s="3">
        <v>0.122</v>
      </c>
      <c r="F24" s="7">
        <v>5</v>
      </c>
      <c r="G24" s="7">
        <v>1170</v>
      </c>
      <c r="H24" s="7">
        <v>97</v>
      </c>
      <c r="I24" s="10">
        <v>62400</v>
      </c>
      <c r="J24" s="14" t="str">
        <f>HYPERLINK("http://www.brand-metro.ru/serv__idP_57_idP1_4414_idP2_4424.html","Презентация")</f>
        <v>Презентация</v>
      </c>
    </row>
    <row r="25" spans="1:10" ht="15.75" x14ac:dyDescent="0.25">
      <c r="A25" s="2">
        <v>17</v>
      </c>
      <c r="B25" s="2" t="s">
        <v>16</v>
      </c>
      <c r="C25" s="26"/>
      <c r="D25" s="3">
        <v>12.192</v>
      </c>
      <c r="E25" s="3">
        <v>0.122</v>
      </c>
      <c r="F25" s="7">
        <v>5</v>
      </c>
      <c r="G25" s="7">
        <v>1170</v>
      </c>
      <c r="H25" s="7">
        <v>97</v>
      </c>
      <c r="I25" s="10">
        <v>62400</v>
      </c>
      <c r="J25" s="14" t="str">
        <f>HYPERLINK("http://www.brand-metro.ru/serv__idP_57_idP1_4414_idP2_4424.html","Презентация")</f>
        <v>Презентация</v>
      </c>
    </row>
    <row r="26" spans="1:10" ht="15.75" x14ac:dyDescent="0.25">
      <c r="A26" s="2">
        <v>18</v>
      </c>
      <c r="B26" s="2" t="s">
        <v>17</v>
      </c>
      <c r="C26" s="25">
        <v>619045</v>
      </c>
      <c r="D26" s="3">
        <v>7.8109999999999999</v>
      </c>
      <c r="E26" s="3">
        <v>7.9000000000000001E-2</v>
      </c>
      <c r="F26" s="7">
        <v>5</v>
      </c>
      <c r="G26" s="7">
        <v>1170</v>
      </c>
      <c r="H26" s="7">
        <v>97</v>
      </c>
      <c r="I26" s="10">
        <v>46800</v>
      </c>
      <c r="J26" s="14" t="str">
        <f>HYPERLINK("http://www.brand-metro.ru/serv__idP_57_idP1_4414_idP2_4425.html","Презентация")</f>
        <v>Презентация</v>
      </c>
    </row>
    <row r="27" spans="1:10" ht="15.75" x14ac:dyDescent="0.25">
      <c r="A27" s="2">
        <v>19</v>
      </c>
      <c r="B27" s="2" t="s">
        <v>18</v>
      </c>
      <c r="C27" s="26"/>
      <c r="D27" s="3">
        <v>7.8109999999999999</v>
      </c>
      <c r="E27" s="3">
        <v>7.9000000000000001E-2</v>
      </c>
      <c r="F27" s="7">
        <v>5</v>
      </c>
      <c r="G27" s="7">
        <v>1170</v>
      </c>
      <c r="H27" s="7">
        <v>97</v>
      </c>
      <c r="I27" s="10">
        <v>46800</v>
      </c>
      <c r="J27" s="14" t="str">
        <f>HYPERLINK("http://www.brand-metro.ru/serv__idP_57_idP1_4414_idP2_4425.html","Презентация")</f>
        <v>Презентация</v>
      </c>
    </row>
    <row r="28" spans="1:10" ht="15.75" x14ac:dyDescent="0.25">
      <c r="A28" s="2">
        <v>20</v>
      </c>
      <c r="B28" s="2" t="s">
        <v>19</v>
      </c>
      <c r="C28" s="25">
        <v>941540</v>
      </c>
      <c r="D28" s="3">
        <v>7.4550000000000001</v>
      </c>
      <c r="E28" s="3">
        <v>7.4999999999999997E-2</v>
      </c>
      <c r="F28" s="7">
        <v>5</v>
      </c>
      <c r="G28" s="7">
        <v>1170</v>
      </c>
      <c r="H28" s="7">
        <v>97</v>
      </c>
      <c r="I28" s="10">
        <v>46800</v>
      </c>
      <c r="J28" s="14" t="str">
        <f>HYPERLINK("http://www.brand-metro.ru/serv__idP_57_idP1_4414_idP2_4426.html","Презентация")</f>
        <v>Презентация</v>
      </c>
    </row>
    <row r="29" spans="1:10" ht="15.75" x14ac:dyDescent="0.25">
      <c r="A29" s="2">
        <v>21</v>
      </c>
      <c r="B29" s="2" t="s">
        <v>20</v>
      </c>
      <c r="C29" s="26"/>
      <c r="D29" s="3">
        <v>7.4550000000000001</v>
      </c>
      <c r="E29" s="3">
        <v>7.4999999999999997E-2</v>
      </c>
      <c r="F29" s="7">
        <v>5</v>
      </c>
      <c r="G29" s="7">
        <v>1170</v>
      </c>
      <c r="H29" s="7">
        <v>97</v>
      </c>
      <c r="I29" s="10">
        <v>46800</v>
      </c>
      <c r="J29" s="14" t="str">
        <f>HYPERLINK("http://www.brand-metro.ru/serv__idP_57_idP1_4414_idP2_4426.html","Презентация")</f>
        <v>Презентация</v>
      </c>
    </row>
    <row r="30" spans="1:10" ht="15.75" x14ac:dyDescent="0.25">
      <c r="A30" s="2">
        <v>22</v>
      </c>
      <c r="B30" s="2" t="s">
        <v>21</v>
      </c>
      <c r="C30" s="25">
        <v>287660</v>
      </c>
      <c r="D30" s="3">
        <v>3.077</v>
      </c>
      <c r="E30" s="3">
        <v>3.1E-2</v>
      </c>
      <c r="F30" s="7">
        <v>5</v>
      </c>
      <c r="G30" s="7">
        <v>1170</v>
      </c>
      <c r="H30" s="7">
        <v>97</v>
      </c>
      <c r="I30" s="10">
        <v>42600</v>
      </c>
      <c r="J30" s="14" t="str">
        <f>HYPERLINK("http://www.brand-metro.ru/serv__idP_57_idP1_4414_idP2_4427.html","Презентация")</f>
        <v>Презентация</v>
      </c>
    </row>
    <row r="31" spans="1:10" ht="15.75" x14ac:dyDescent="0.25">
      <c r="A31" s="2">
        <v>23</v>
      </c>
      <c r="B31" s="2" t="s">
        <v>22</v>
      </c>
      <c r="C31" s="26"/>
      <c r="D31" s="3">
        <v>3.077</v>
      </c>
      <c r="E31" s="3">
        <v>3.1E-2</v>
      </c>
      <c r="F31" s="7">
        <v>5</v>
      </c>
      <c r="G31" s="7">
        <v>1170</v>
      </c>
      <c r="H31" s="7">
        <v>97</v>
      </c>
      <c r="I31" s="10">
        <v>42600</v>
      </c>
      <c r="J31" s="14" t="str">
        <f>HYPERLINK("http://www.brand-metro.ru/serv__idP_57_idP1_4414_idP2_4427.html","Презентация")</f>
        <v>Презентация</v>
      </c>
    </row>
    <row r="32" spans="1:10" ht="15.75" x14ac:dyDescent="0.25">
      <c r="A32" s="2">
        <v>24</v>
      </c>
      <c r="B32" s="2" t="s">
        <v>23</v>
      </c>
      <c r="C32" s="25">
        <v>288053</v>
      </c>
      <c r="D32" s="3">
        <v>2.1579999999999999</v>
      </c>
      <c r="E32" s="3">
        <v>2.2000000000000002E-2</v>
      </c>
      <c r="F32" s="7">
        <v>5</v>
      </c>
      <c r="G32" s="7">
        <v>1170</v>
      </c>
      <c r="H32" s="7">
        <v>97</v>
      </c>
      <c r="I32" s="10">
        <v>42600</v>
      </c>
      <c r="J32" s="14" t="str">
        <f>HYPERLINK("http://www.brand-metro.ru/serv__idP_57_idP1_4414_idP2_4428.html","Презентация")</f>
        <v>Презентация</v>
      </c>
    </row>
    <row r="33" spans="1:10" ht="15.75" x14ac:dyDescent="0.25">
      <c r="A33" s="2">
        <v>25</v>
      </c>
      <c r="B33" s="2" t="s">
        <v>24</v>
      </c>
      <c r="C33" s="26"/>
      <c r="D33" s="3">
        <v>2.1579999999999999</v>
      </c>
      <c r="E33" s="3">
        <v>2.2000000000000002E-2</v>
      </c>
      <c r="F33" s="7">
        <v>5</v>
      </c>
      <c r="G33" s="7">
        <v>1170</v>
      </c>
      <c r="H33" s="7">
        <v>97</v>
      </c>
      <c r="I33" s="10">
        <v>42600</v>
      </c>
      <c r="J33" s="14" t="str">
        <f>HYPERLINK("http://www.brand-metro.ru/serv__idP_57_idP1_4414_idP2_4428.html","Презентация")</f>
        <v>Презентация</v>
      </c>
    </row>
    <row r="34" spans="1:10" ht="15.75" x14ac:dyDescent="0.25">
      <c r="A34" s="2">
        <v>26</v>
      </c>
      <c r="B34" s="2" t="s">
        <v>25</v>
      </c>
      <c r="C34" s="25">
        <v>918173</v>
      </c>
      <c r="D34" s="3">
        <v>11.379</v>
      </c>
      <c r="E34" s="3">
        <v>0.114</v>
      </c>
      <c r="F34" s="7">
        <v>5</v>
      </c>
      <c r="G34" s="7">
        <v>1170</v>
      </c>
      <c r="H34" s="7">
        <v>97</v>
      </c>
      <c r="I34" s="10">
        <v>46800</v>
      </c>
      <c r="J34" s="14" t="str">
        <f>HYPERLINK("http://www.brand-metro.ru/serv__idP_57_idP1_4414_idP2_4429.html","Презентация")</f>
        <v>Презентация</v>
      </c>
    </row>
    <row r="35" spans="1:10" ht="15.75" x14ac:dyDescent="0.25">
      <c r="A35" s="2">
        <v>27</v>
      </c>
      <c r="B35" s="2" t="s">
        <v>26</v>
      </c>
      <c r="C35" s="26"/>
      <c r="D35" s="3">
        <v>11.379</v>
      </c>
      <c r="E35" s="3">
        <v>0.114</v>
      </c>
      <c r="F35" s="7">
        <v>5</v>
      </c>
      <c r="G35" s="7">
        <v>1170</v>
      </c>
      <c r="H35" s="7">
        <v>97</v>
      </c>
      <c r="I35" s="10">
        <v>46800</v>
      </c>
      <c r="J35" s="14" t="str">
        <f>HYPERLINK("http://www.brand-metro.ru/serv__idP_57_idP1_4414_idP2_4429.html","Презентация")</f>
        <v>Презентация</v>
      </c>
    </row>
    <row r="36" spans="1:10" ht="15.75" x14ac:dyDescent="0.25">
      <c r="A36" s="2">
        <v>28</v>
      </c>
      <c r="B36" s="2" t="s">
        <v>27</v>
      </c>
      <c r="C36" s="25">
        <v>594880</v>
      </c>
      <c r="D36" s="3">
        <v>5.3660000000000005</v>
      </c>
      <c r="E36" s="3">
        <v>5.3999999999999999E-2</v>
      </c>
      <c r="F36" s="7">
        <v>5</v>
      </c>
      <c r="G36" s="7">
        <v>1170</v>
      </c>
      <c r="H36" s="7">
        <v>97</v>
      </c>
      <c r="I36" s="10">
        <v>46800</v>
      </c>
      <c r="J36" s="14" t="str">
        <f>HYPERLINK("http://www.brand-metro.ru/serv__idP_57_idP1_4414_idP2_4430.html","Презентация")</f>
        <v>Презентация</v>
      </c>
    </row>
    <row r="37" spans="1:10" ht="15.75" x14ac:dyDescent="0.25">
      <c r="A37" s="2">
        <v>29</v>
      </c>
      <c r="B37" s="2" t="s">
        <v>28</v>
      </c>
      <c r="C37" s="26"/>
      <c r="D37" s="3">
        <v>7.5120000000000005</v>
      </c>
      <c r="E37" s="3">
        <v>7.5999999999999998E-2</v>
      </c>
      <c r="F37" s="7">
        <v>5</v>
      </c>
      <c r="G37" s="7">
        <v>1170</v>
      </c>
      <c r="H37" s="7">
        <v>97</v>
      </c>
      <c r="I37" s="10">
        <v>46800</v>
      </c>
      <c r="J37" s="14" t="str">
        <f>HYPERLINK("http://www.brand-metro.ru/serv__idP_57_idP1_4414_idP2_4430.html","Презентация")</f>
        <v>Презентация</v>
      </c>
    </row>
    <row r="38" spans="1:10" ht="15.75" x14ac:dyDescent="0.25">
      <c r="A38" s="2">
        <v>30</v>
      </c>
      <c r="B38" s="2" t="s">
        <v>29</v>
      </c>
      <c r="C38" s="25">
        <v>1450071</v>
      </c>
      <c r="D38" s="3">
        <v>18.995000000000001</v>
      </c>
      <c r="E38" s="3">
        <v>0.19</v>
      </c>
      <c r="F38" s="7">
        <v>5</v>
      </c>
      <c r="G38" s="7">
        <v>1170</v>
      </c>
      <c r="H38" s="7">
        <v>97</v>
      </c>
      <c r="I38" s="10">
        <v>62400</v>
      </c>
      <c r="J38" s="14" t="str">
        <f>HYPERLINK("http://www.brand-metro.ru/serv__idP_57_idP1_4414_idP2_4431.html","Презентация")</f>
        <v>Презентация</v>
      </c>
    </row>
    <row r="39" spans="1:10" ht="15.75" x14ac:dyDescent="0.25">
      <c r="A39" s="2">
        <v>31</v>
      </c>
      <c r="B39" s="2" t="s">
        <v>30</v>
      </c>
      <c r="C39" s="27"/>
      <c r="D39" s="3">
        <v>11.08</v>
      </c>
      <c r="E39" s="3">
        <v>0.111</v>
      </c>
      <c r="F39" s="7">
        <v>5</v>
      </c>
      <c r="G39" s="7">
        <v>1170</v>
      </c>
      <c r="H39" s="7">
        <v>97</v>
      </c>
      <c r="I39" s="10">
        <v>62400</v>
      </c>
      <c r="J39" s="14" t="str">
        <f>HYPERLINK("http://www.brand-metro.ru/serv__idP_57_idP1_4414_idP2_4431.html","Презентация")</f>
        <v>Презентация</v>
      </c>
    </row>
    <row r="40" spans="1:10" ht="15.75" x14ac:dyDescent="0.25">
      <c r="A40" s="2">
        <v>32</v>
      </c>
      <c r="B40" s="2" t="s">
        <v>31</v>
      </c>
      <c r="C40" s="26"/>
      <c r="D40" s="3">
        <v>13.295999999999999</v>
      </c>
      <c r="E40" s="3">
        <v>0.13300000000000001</v>
      </c>
      <c r="F40" s="7">
        <v>5</v>
      </c>
      <c r="G40" s="7">
        <v>1170</v>
      </c>
      <c r="H40" s="7">
        <v>97</v>
      </c>
      <c r="I40" s="10">
        <v>62400</v>
      </c>
      <c r="J40" s="14" t="str">
        <f>HYPERLINK("http://www.brand-metro.ru/serv__idP_57_idP1_4414_idP2_4431.html","Презентация")</f>
        <v>Презентация</v>
      </c>
    </row>
    <row r="41" spans="1:10" ht="15.75" x14ac:dyDescent="0.25">
      <c r="A41" s="2">
        <v>33</v>
      </c>
      <c r="B41" s="2" t="s">
        <v>30</v>
      </c>
      <c r="C41" s="25">
        <v>898834</v>
      </c>
      <c r="D41" s="3">
        <v>12.417</v>
      </c>
      <c r="E41" s="3">
        <v>0.124</v>
      </c>
      <c r="F41" s="7">
        <v>5</v>
      </c>
      <c r="G41" s="7">
        <v>1170</v>
      </c>
      <c r="H41" s="7">
        <v>97</v>
      </c>
      <c r="I41" s="10">
        <v>53100</v>
      </c>
      <c r="J41" s="14" t="str">
        <f>HYPERLINK("http://www.brand-metro.ru/serv__idP_57_idP1_4414_idP2_4431.html","Презентация")</f>
        <v>Презентация</v>
      </c>
    </row>
    <row r="42" spans="1:10" ht="15.75" x14ac:dyDescent="0.25">
      <c r="A42" s="2">
        <v>34</v>
      </c>
      <c r="B42" s="2" t="s">
        <v>31</v>
      </c>
      <c r="C42" s="26"/>
      <c r="D42" s="3">
        <v>12.417</v>
      </c>
      <c r="E42" s="3">
        <v>0.124</v>
      </c>
      <c r="F42" s="7">
        <v>5</v>
      </c>
      <c r="G42" s="7">
        <v>1170</v>
      </c>
      <c r="H42" s="7">
        <v>97</v>
      </c>
      <c r="I42" s="10">
        <v>53100</v>
      </c>
      <c r="J42" s="14" t="str">
        <f>HYPERLINK("http://www.brand-metro.ru/serv__idP_57_idP1_4414_idP2_4431.html","Презентация")</f>
        <v>Презентация</v>
      </c>
    </row>
    <row r="43" spans="1:10" ht="15.75" x14ac:dyDescent="0.25">
      <c r="A43" s="2">
        <v>35</v>
      </c>
      <c r="B43" s="2" t="s">
        <v>32</v>
      </c>
      <c r="C43" s="25">
        <v>572165</v>
      </c>
      <c r="D43" s="3">
        <v>4.3820000000000006</v>
      </c>
      <c r="E43" s="3">
        <v>4.3999999999999997E-2</v>
      </c>
      <c r="F43" s="7">
        <v>5</v>
      </c>
      <c r="G43" s="7">
        <v>1170</v>
      </c>
      <c r="H43" s="7">
        <v>97</v>
      </c>
      <c r="I43" s="10">
        <v>42600</v>
      </c>
      <c r="J43" s="14" t="str">
        <f>HYPERLINK("http://www.brand-metro.ru/serv__idP_57_idP1_4414_idP2_4432.html","Презентация")</f>
        <v>Презентация</v>
      </c>
    </row>
    <row r="44" spans="1:10" ht="15.75" x14ac:dyDescent="0.25">
      <c r="A44" s="2">
        <v>36</v>
      </c>
      <c r="B44" s="2" t="s">
        <v>33</v>
      </c>
      <c r="C44" s="26"/>
      <c r="D44" s="3">
        <v>4.3820000000000006</v>
      </c>
      <c r="E44" s="3">
        <v>4.3999999999999997E-2</v>
      </c>
      <c r="F44" s="7">
        <v>5</v>
      </c>
      <c r="G44" s="7">
        <v>1170</v>
      </c>
      <c r="H44" s="7">
        <v>97</v>
      </c>
      <c r="I44" s="10">
        <v>42600</v>
      </c>
      <c r="J44" s="14" t="str">
        <f>HYPERLINK("http://www.brand-metro.ru/serv__idP_57_idP1_4414_idP2_4432.html","Презентация")</f>
        <v>Презентация</v>
      </c>
    </row>
    <row r="45" spans="1:10" ht="15.75" x14ac:dyDescent="0.25">
      <c r="A45" s="2">
        <v>37</v>
      </c>
      <c r="B45" s="2" t="s">
        <v>34</v>
      </c>
      <c r="C45" s="25">
        <v>866555</v>
      </c>
      <c r="D45" s="3">
        <v>8.2799999999999994</v>
      </c>
      <c r="E45" s="3">
        <v>8.3000000000000004E-2</v>
      </c>
      <c r="F45" s="7">
        <v>5</v>
      </c>
      <c r="G45" s="7">
        <v>1170</v>
      </c>
      <c r="H45" s="7">
        <v>97</v>
      </c>
      <c r="I45" s="10">
        <v>46800</v>
      </c>
      <c r="J45" s="14" t="str">
        <f>HYPERLINK("http://www.brand-metro.ru/serv__idP_57_idP1_4414_idP2_4433.html","Презентация")</f>
        <v>Презентация</v>
      </c>
    </row>
    <row r="46" spans="1:10" ht="15.75" x14ac:dyDescent="0.25">
      <c r="A46" s="2">
        <v>38</v>
      </c>
      <c r="B46" s="2" t="s">
        <v>35</v>
      </c>
      <c r="C46" s="26"/>
      <c r="D46" s="3">
        <v>8.2799999999999994</v>
      </c>
      <c r="E46" s="3">
        <v>8.3000000000000004E-2</v>
      </c>
      <c r="F46" s="7">
        <v>5</v>
      </c>
      <c r="G46" s="7">
        <v>1170</v>
      </c>
      <c r="H46" s="7">
        <v>97</v>
      </c>
      <c r="I46" s="10">
        <v>46800</v>
      </c>
      <c r="J46" s="14" t="str">
        <f>HYPERLINK("http://www.brand-metro.ru/serv__idP_57_idP1_4414_idP2_4433.html","Презентация")</f>
        <v>Презентация</v>
      </c>
    </row>
    <row r="47" spans="1:10" ht="15.75" x14ac:dyDescent="0.25">
      <c r="A47" s="2">
        <v>39</v>
      </c>
      <c r="B47" s="2" t="s">
        <v>36</v>
      </c>
      <c r="C47" s="25">
        <v>1173624</v>
      </c>
      <c r="D47" s="3">
        <v>10.683999999999999</v>
      </c>
      <c r="E47" s="3">
        <v>0.107</v>
      </c>
      <c r="F47" s="7">
        <v>5</v>
      </c>
      <c r="G47" s="7">
        <v>1170</v>
      </c>
      <c r="H47" s="7">
        <v>97</v>
      </c>
      <c r="I47" s="10">
        <v>62400</v>
      </c>
      <c r="J47" s="14" t="str">
        <f>HYPERLINK("http://www.brand-metro.ru/serv__idP_57_idP1_4414_idP2_4434.html","Презентация")</f>
        <v>Презентация</v>
      </c>
    </row>
    <row r="48" spans="1:10" ht="15.75" x14ac:dyDescent="0.25">
      <c r="A48" s="2">
        <v>40</v>
      </c>
      <c r="B48" s="2" t="s">
        <v>37</v>
      </c>
      <c r="C48" s="26"/>
      <c r="D48" s="3">
        <v>10.683999999999999</v>
      </c>
      <c r="E48" s="3">
        <v>0.107</v>
      </c>
      <c r="F48" s="7">
        <v>5</v>
      </c>
      <c r="G48" s="7">
        <v>1170</v>
      </c>
      <c r="H48" s="7">
        <v>97</v>
      </c>
      <c r="I48" s="10">
        <v>62400</v>
      </c>
      <c r="J48" s="14" t="str">
        <f>HYPERLINK("http://www.brand-metro.ru/serv__idP_57_idP1_4414_idP2_4434.html","Презентация")</f>
        <v>Презентация</v>
      </c>
    </row>
    <row r="49" spans="1:10" ht="15.75" x14ac:dyDescent="0.25">
      <c r="A49" s="2">
        <v>41</v>
      </c>
      <c r="B49" s="2" t="s">
        <v>38</v>
      </c>
      <c r="C49" s="4">
        <v>846374</v>
      </c>
      <c r="D49" s="3">
        <v>7.1470000000000002</v>
      </c>
      <c r="E49" s="3">
        <v>7.1999999999999995E-2</v>
      </c>
      <c r="F49" s="7">
        <v>5</v>
      </c>
      <c r="G49" s="7">
        <v>1170</v>
      </c>
      <c r="H49" s="7">
        <v>97</v>
      </c>
      <c r="I49" s="10">
        <v>46800</v>
      </c>
      <c r="J49" s="14" t="str">
        <f>HYPERLINK("http://www.brand-metro.ru/serv__idP_57_idP1_4414_idP2_4435.html","Презентация")</f>
        <v>Презентация</v>
      </c>
    </row>
    <row r="50" spans="1:10" ht="15.75" x14ac:dyDescent="0.25">
      <c r="A50" s="2">
        <v>42</v>
      </c>
      <c r="B50" s="2" t="s">
        <v>39</v>
      </c>
      <c r="C50" s="25">
        <v>225776</v>
      </c>
      <c r="D50" s="3">
        <v>2.5869999999999997</v>
      </c>
      <c r="E50" s="3">
        <v>2.6000000000000002E-2</v>
      </c>
      <c r="F50" s="7">
        <v>5</v>
      </c>
      <c r="G50" s="7">
        <v>1170</v>
      </c>
      <c r="H50" s="7">
        <v>97</v>
      </c>
      <c r="I50" s="10">
        <v>42600</v>
      </c>
      <c r="J50" s="14" t="str">
        <f>HYPERLINK("http://www.brand-metro.ru/serv__idP_57_idP1_4414_idP2_4436.html","Презентация")</f>
        <v>Презентация</v>
      </c>
    </row>
    <row r="51" spans="1:10" ht="15.75" x14ac:dyDescent="0.25">
      <c r="A51" s="2">
        <v>43</v>
      </c>
      <c r="B51" s="2" t="s">
        <v>40</v>
      </c>
      <c r="C51" s="26"/>
      <c r="D51" s="3">
        <v>1.8479999999999999</v>
      </c>
      <c r="E51" s="3">
        <v>1.9E-2</v>
      </c>
      <c r="F51" s="7">
        <v>5</v>
      </c>
      <c r="G51" s="7">
        <v>1170</v>
      </c>
      <c r="H51" s="7">
        <v>97</v>
      </c>
      <c r="I51" s="10">
        <v>42600</v>
      </c>
      <c r="J51" s="14" t="str">
        <f>HYPERLINK("http://www.brand-metro.ru/serv__idP_57_idP1_4414_idP2_4436.html","Презентация")</f>
        <v>Презентация</v>
      </c>
    </row>
    <row r="52" spans="1:10" ht="15.75" x14ac:dyDescent="0.25">
      <c r="A52" s="2">
        <v>44</v>
      </c>
      <c r="B52" s="2" t="s">
        <v>41</v>
      </c>
      <c r="C52" s="25">
        <v>852448</v>
      </c>
      <c r="D52" s="3">
        <v>6.5369999999999999</v>
      </c>
      <c r="E52" s="3">
        <v>6.6000000000000003E-2</v>
      </c>
      <c r="F52" s="7">
        <v>5</v>
      </c>
      <c r="G52" s="7">
        <v>1170</v>
      </c>
      <c r="H52" s="7">
        <v>97</v>
      </c>
      <c r="I52" s="10">
        <v>46800</v>
      </c>
      <c r="J52" s="14" t="str">
        <f>HYPERLINK("http://www.brand-metro.ru/serv__idP_57_idP1_4414_idP2_4437.html","Презентация")</f>
        <v>Презентация</v>
      </c>
    </row>
    <row r="53" spans="1:10" ht="15.75" x14ac:dyDescent="0.25">
      <c r="A53" s="2">
        <v>45</v>
      </c>
      <c r="B53" s="2" t="s">
        <v>42</v>
      </c>
      <c r="C53" s="26"/>
      <c r="D53" s="3">
        <v>6.5369999999999999</v>
      </c>
      <c r="E53" s="3">
        <v>6.6000000000000003E-2</v>
      </c>
      <c r="F53" s="7">
        <v>5</v>
      </c>
      <c r="G53" s="7">
        <v>1170</v>
      </c>
      <c r="H53" s="7">
        <v>97</v>
      </c>
      <c r="I53" s="10">
        <v>46800</v>
      </c>
      <c r="J53" s="14" t="str">
        <f>HYPERLINK("http://www.brand-metro.ru/serv__idP_57_idP1_4414_idP2_4437.html","Презентация")</f>
        <v>Презентация</v>
      </c>
    </row>
    <row r="54" spans="1:10" ht="15.75" x14ac:dyDescent="0.25">
      <c r="A54" s="2">
        <v>46</v>
      </c>
      <c r="B54" s="2" t="s">
        <v>43</v>
      </c>
      <c r="C54" s="25">
        <v>533891</v>
      </c>
      <c r="D54" s="3">
        <v>4.1900000000000004</v>
      </c>
      <c r="E54" s="3">
        <v>4.2000000000000003E-2</v>
      </c>
      <c r="F54" s="7">
        <v>5</v>
      </c>
      <c r="G54" s="7">
        <v>1170</v>
      </c>
      <c r="H54" s="7">
        <v>97</v>
      </c>
      <c r="I54" s="10">
        <v>42600</v>
      </c>
      <c r="J54" s="14" t="str">
        <f>HYPERLINK("http://www.brand-metro.ru/serv__idP_57_idP1_4414_idP2_4438.html","Презентация")</f>
        <v>Презентация</v>
      </c>
    </row>
    <row r="55" spans="1:10" ht="15.75" x14ac:dyDescent="0.25">
      <c r="A55" s="2">
        <v>47</v>
      </c>
      <c r="B55" s="2" t="s">
        <v>44</v>
      </c>
      <c r="C55" s="26"/>
      <c r="D55" s="3">
        <v>4.1900000000000004</v>
      </c>
      <c r="E55" s="3">
        <v>4.2000000000000003E-2</v>
      </c>
      <c r="F55" s="7">
        <v>5</v>
      </c>
      <c r="G55" s="7">
        <v>1170</v>
      </c>
      <c r="H55" s="7">
        <v>97</v>
      </c>
      <c r="I55" s="10">
        <v>42600</v>
      </c>
      <c r="J55" s="14" t="str">
        <f>HYPERLINK("http://www.brand-metro.ru/serv__idP_57_idP1_4414_idP2_4438.html","Презентация")</f>
        <v>Презентация</v>
      </c>
    </row>
    <row r="56" spans="1:10" ht="15.75" x14ac:dyDescent="0.25">
      <c r="A56" s="2">
        <v>48</v>
      </c>
      <c r="B56" s="19" t="s">
        <v>45</v>
      </c>
      <c r="C56" s="29">
        <v>2238963</v>
      </c>
      <c r="D56" s="20">
        <v>17.611000000000001</v>
      </c>
      <c r="E56" s="20">
        <v>0.17699999999999999</v>
      </c>
      <c r="F56" s="21">
        <v>5</v>
      </c>
      <c r="G56" s="21">
        <v>1170</v>
      </c>
      <c r="H56" s="21">
        <v>97</v>
      </c>
      <c r="I56" s="22">
        <v>62400</v>
      </c>
      <c r="J56" s="14" t="str">
        <f>HYPERLINK("http://www.brand-metro.ru/serv__idP_57_idP1_4414_idP2_4439.html","Презентация")</f>
        <v>Презентация</v>
      </c>
    </row>
    <row r="57" spans="1:10" ht="15.75" x14ac:dyDescent="0.25">
      <c r="A57" s="2">
        <v>49</v>
      </c>
      <c r="B57" s="19" t="s">
        <v>46</v>
      </c>
      <c r="C57" s="30"/>
      <c r="D57" s="20">
        <v>17.611000000000001</v>
      </c>
      <c r="E57" s="20">
        <v>0.17699999999999999</v>
      </c>
      <c r="F57" s="21">
        <v>5</v>
      </c>
      <c r="G57" s="21">
        <v>1170</v>
      </c>
      <c r="H57" s="21">
        <v>97</v>
      </c>
      <c r="I57" s="22">
        <v>62400</v>
      </c>
      <c r="J57" s="14" t="str">
        <f>HYPERLINK("http://www.brand-metro.ru/serv__idP_57_idP1_4414_idP2_4439.html","Презентация")</f>
        <v>Презентация</v>
      </c>
    </row>
    <row r="58" spans="1:10" ht="18" customHeight="1" x14ac:dyDescent="0.25">
      <c r="A58" s="2">
        <v>50</v>
      </c>
      <c r="B58" s="19" t="s">
        <v>78</v>
      </c>
      <c r="C58" s="30"/>
      <c r="D58" s="20">
        <v>17.611000000000001</v>
      </c>
      <c r="E58" s="20">
        <v>0.17699999999999999</v>
      </c>
      <c r="F58" s="21">
        <v>5</v>
      </c>
      <c r="G58" s="21">
        <v>1170</v>
      </c>
      <c r="H58" s="21">
        <v>97</v>
      </c>
      <c r="I58" s="22">
        <v>62400</v>
      </c>
      <c r="J58" s="14" t="str">
        <f>HYPERLINK("http://www.brand-metro.ru/serv__idP_57_idP1_4414_idP2_4439.html","Презентация")</f>
        <v>Презентация</v>
      </c>
    </row>
    <row r="59" spans="1:10" ht="18" customHeight="1" x14ac:dyDescent="0.25">
      <c r="A59" s="2">
        <v>51</v>
      </c>
      <c r="B59" s="19" t="s">
        <v>79</v>
      </c>
      <c r="C59" s="31"/>
      <c r="D59" s="20">
        <v>17.611000000000001</v>
      </c>
      <c r="E59" s="20">
        <v>0.17699999999999999</v>
      </c>
      <c r="F59" s="21">
        <v>5</v>
      </c>
      <c r="G59" s="21">
        <v>1170</v>
      </c>
      <c r="H59" s="21">
        <v>97</v>
      </c>
      <c r="I59" s="22">
        <v>62400</v>
      </c>
      <c r="J59" s="14" t="str">
        <f>HYPERLINK("http://www.brand-metro.ru/serv__idP_57_idP1_4414_idP2_4439.html","Презентация")</f>
        <v>Презентация</v>
      </c>
    </row>
    <row r="60" spans="1:10" ht="15.75" x14ac:dyDescent="0.25">
      <c r="A60" s="2">
        <v>52</v>
      </c>
      <c r="B60" s="2" t="s">
        <v>47</v>
      </c>
      <c r="C60" s="25">
        <v>1049437</v>
      </c>
      <c r="D60" s="3">
        <v>11.683</v>
      </c>
      <c r="E60" s="3">
        <v>0.11700000000000001</v>
      </c>
      <c r="F60" s="7">
        <v>5</v>
      </c>
      <c r="G60" s="7">
        <v>1170</v>
      </c>
      <c r="H60" s="7">
        <v>97</v>
      </c>
      <c r="I60" s="10">
        <v>62400</v>
      </c>
      <c r="J60" s="14" t="str">
        <f>HYPERLINK("http://www.brand-metro.ru/serv__idP_57_idP1_4414_idP2_4440.html","Презентация")</f>
        <v>Презентация</v>
      </c>
    </row>
    <row r="61" spans="1:10" ht="15.75" x14ac:dyDescent="0.25">
      <c r="A61" s="2">
        <v>53</v>
      </c>
      <c r="B61" s="2" t="s">
        <v>48</v>
      </c>
      <c r="C61" s="27"/>
      <c r="D61" s="3">
        <v>11.683</v>
      </c>
      <c r="E61" s="3">
        <v>0.11700000000000001</v>
      </c>
      <c r="F61" s="7">
        <v>5</v>
      </c>
      <c r="G61" s="7">
        <v>1170</v>
      </c>
      <c r="H61" s="7">
        <v>97</v>
      </c>
      <c r="I61" s="10">
        <v>62400</v>
      </c>
      <c r="J61" s="14" t="str">
        <f>HYPERLINK("http://www.brand-metro.ru/serv__idP_57_idP1_4414_idP2_4440.html","Презентация")</f>
        <v>Презентация</v>
      </c>
    </row>
    <row r="62" spans="1:10" ht="15.75" x14ac:dyDescent="0.25">
      <c r="A62" s="2">
        <v>54</v>
      </c>
      <c r="B62" s="2" t="s">
        <v>49</v>
      </c>
      <c r="C62" s="26"/>
      <c r="D62" s="3">
        <v>11.683</v>
      </c>
      <c r="E62" s="3">
        <v>0.11700000000000001</v>
      </c>
      <c r="F62" s="7">
        <v>5</v>
      </c>
      <c r="G62" s="7">
        <v>1170</v>
      </c>
      <c r="H62" s="7">
        <v>97</v>
      </c>
      <c r="I62" s="10">
        <v>62400</v>
      </c>
      <c r="J62" s="14" t="str">
        <f>HYPERLINK("http://www.brand-metro.ru/serv__idP_57_idP1_4414_idP2_4440.html","Презентация")</f>
        <v>Презентация</v>
      </c>
    </row>
    <row r="63" spans="1:10" ht="15.75" x14ac:dyDescent="0.25">
      <c r="A63" s="2">
        <v>55</v>
      </c>
      <c r="B63" s="2" t="s">
        <v>50</v>
      </c>
      <c r="C63" s="25">
        <v>384536</v>
      </c>
      <c r="D63" s="3">
        <v>2.9529999999999998</v>
      </c>
      <c r="E63" s="3">
        <v>3.0000000000000002E-2</v>
      </c>
      <c r="F63" s="7">
        <v>5</v>
      </c>
      <c r="G63" s="7">
        <v>1170</v>
      </c>
      <c r="H63" s="7">
        <v>97</v>
      </c>
      <c r="I63" s="10">
        <v>42600</v>
      </c>
      <c r="J63" s="14" t="str">
        <f>HYPERLINK("http://www.brand-metro.ru/serv__idP_57_idP1_4414_idP2_4442.html","Презентация")</f>
        <v>Презентация</v>
      </c>
    </row>
    <row r="64" spans="1:10" ht="15.75" x14ac:dyDescent="0.25">
      <c r="A64" s="2">
        <v>56</v>
      </c>
      <c r="B64" s="2" t="s">
        <v>51</v>
      </c>
      <c r="C64" s="26"/>
      <c r="D64" s="3">
        <v>2.9529999999999998</v>
      </c>
      <c r="E64" s="3">
        <v>3.0000000000000002E-2</v>
      </c>
      <c r="F64" s="7">
        <v>5</v>
      </c>
      <c r="G64" s="7">
        <v>1170</v>
      </c>
      <c r="H64" s="7">
        <v>97</v>
      </c>
      <c r="I64" s="10">
        <v>42600</v>
      </c>
      <c r="J64" s="14" t="str">
        <f>HYPERLINK("http://www.brand-metro.ru/serv__idP_57_idP1_4414_idP2_4442.html","Презентация")</f>
        <v>Презентация</v>
      </c>
    </row>
    <row r="65" spans="1:12" ht="15.75" x14ac:dyDescent="0.25">
      <c r="A65" s="2">
        <v>57</v>
      </c>
      <c r="B65" s="2" t="s">
        <v>52</v>
      </c>
      <c r="C65" s="25">
        <v>562581</v>
      </c>
      <c r="D65" s="3">
        <v>3.9099999999999997</v>
      </c>
      <c r="E65" s="3">
        <v>0.04</v>
      </c>
      <c r="F65" s="7">
        <v>5</v>
      </c>
      <c r="G65" s="7">
        <v>1170</v>
      </c>
      <c r="H65" s="7">
        <v>97</v>
      </c>
      <c r="I65" s="10">
        <v>42600</v>
      </c>
      <c r="J65" s="14" t="str">
        <f>HYPERLINK("http://www.brand-metro.ru/serv__idP_57_idP1_4414_idP2_4443.html","Презентация")</f>
        <v>Презентация</v>
      </c>
    </row>
    <row r="66" spans="1:12" ht="15.75" x14ac:dyDescent="0.25">
      <c r="A66" s="2">
        <v>58</v>
      </c>
      <c r="B66" s="2" t="s">
        <v>53</v>
      </c>
      <c r="C66" s="26"/>
      <c r="D66" s="3">
        <v>3.9099999999999997</v>
      </c>
      <c r="E66" s="3">
        <v>0.04</v>
      </c>
      <c r="F66" s="7">
        <v>5</v>
      </c>
      <c r="G66" s="7">
        <v>1170</v>
      </c>
      <c r="H66" s="7">
        <v>97</v>
      </c>
      <c r="I66" s="10">
        <v>42600</v>
      </c>
      <c r="J66" s="14" t="str">
        <f>HYPERLINK("http://www.brand-metro.ru/serv__idP_57_idP1_4414_idP2_4443.html","Презентация")</f>
        <v>Презентация</v>
      </c>
    </row>
    <row r="67" spans="1:12" ht="15.75" x14ac:dyDescent="0.25">
      <c r="A67" s="2">
        <v>59</v>
      </c>
      <c r="B67" s="2" t="s">
        <v>54</v>
      </c>
      <c r="C67" s="25">
        <v>290550</v>
      </c>
      <c r="D67" s="3">
        <v>3.4049999999999998</v>
      </c>
      <c r="E67" s="3">
        <v>3.5000000000000003E-2</v>
      </c>
      <c r="F67" s="7">
        <v>5</v>
      </c>
      <c r="G67" s="7">
        <v>1170</v>
      </c>
      <c r="H67" s="7">
        <v>97</v>
      </c>
      <c r="I67" s="10">
        <v>42600</v>
      </c>
      <c r="J67" s="14" t="str">
        <f>HYPERLINK("http://www.brand-metro.ru/serv__idP_57_idP1_4414_idP2_4444.html","Презентация")</f>
        <v>Презентация</v>
      </c>
    </row>
    <row r="68" spans="1:12" ht="15.75" x14ac:dyDescent="0.25">
      <c r="A68" s="2">
        <v>60</v>
      </c>
      <c r="B68" s="2" t="s">
        <v>55</v>
      </c>
      <c r="C68" s="26"/>
      <c r="D68" s="3">
        <v>3.4049999999999998</v>
      </c>
      <c r="E68" s="3">
        <v>3.5000000000000003E-2</v>
      </c>
      <c r="F68" s="7">
        <v>5</v>
      </c>
      <c r="G68" s="7">
        <v>1170</v>
      </c>
      <c r="H68" s="7">
        <v>97</v>
      </c>
      <c r="I68" s="10">
        <v>42600</v>
      </c>
      <c r="J68" s="14" t="str">
        <f>HYPERLINK("http://www.brand-metro.ru/serv__idP_57_idP1_4414_idP2_4444.html","Презентация")</f>
        <v>Презентация</v>
      </c>
    </row>
    <row r="69" spans="1:12" ht="15.75" x14ac:dyDescent="0.25">
      <c r="A69" s="2">
        <v>61</v>
      </c>
      <c r="B69" s="2" t="s">
        <v>56</v>
      </c>
      <c r="C69" s="25">
        <v>862150</v>
      </c>
      <c r="D69" s="3">
        <v>10.942</v>
      </c>
      <c r="E69" s="3">
        <v>0.11</v>
      </c>
      <c r="F69" s="7">
        <v>5</v>
      </c>
      <c r="G69" s="7">
        <v>1170</v>
      </c>
      <c r="H69" s="7">
        <v>97</v>
      </c>
      <c r="I69" s="10">
        <v>46800</v>
      </c>
      <c r="J69" s="14" t="str">
        <f>HYPERLINK("http://www.brand-metro.ru/serv__idP_57_idP1_4414_idP2_4446.html","Презентация")</f>
        <v>Презентация</v>
      </c>
    </row>
    <row r="70" spans="1:12" ht="15.75" x14ac:dyDescent="0.25">
      <c r="A70" s="2">
        <v>62</v>
      </c>
      <c r="B70" s="2" t="s">
        <v>57</v>
      </c>
      <c r="C70" s="27"/>
      <c r="D70" s="3">
        <v>8.2059999999999995</v>
      </c>
      <c r="E70" s="3">
        <v>8.3000000000000004E-2</v>
      </c>
      <c r="F70" s="7">
        <v>5</v>
      </c>
      <c r="G70" s="7">
        <v>1170</v>
      </c>
      <c r="H70" s="7">
        <v>97</v>
      </c>
      <c r="I70" s="10">
        <v>46800</v>
      </c>
      <c r="J70" s="14" t="str">
        <f t="shared" ref="J70:J71" si="0">HYPERLINK("http://www.brand-metro.ru/serv__idP_57_idP1_4414_idP2_4446.html","Презентация")</f>
        <v>Презентация</v>
      </c>
    </row>
    <row r="71" spans="1:12" ht="15.75" x14ac:dyDescent="0.25">
      <c r="A71" s="2">
        <v>63</v>
      </c>
      <c r="B71" s="2" t="s">
        <v>58</v>
      </c>
      <c r="C71" s="26"/>
      <c r="D71" s="3">
        <v>8.2059999999999995</v>
      </c>
      <c r="E71" s="3">
        <v>8.3000000000000004E-2</v>
      </c>
      <c r="F71" s="7">
        <v>5</v>
      </c>
      <c r="G71" s="7">
        <v>1170</v>
      </c>
      <c r="H71" s="7">
        <v>97</v>
      </c>
      <c r="I71" s="10">
        <v>46800</v>
      </c>
      <c r="J71" s="14" t="str">
        <f t="shared" si="0"/>
        <v>Презентация</v>
      </c>
    </row>
    <row r="72" spans="1:12" ht="21" customHeight="1" x14ac:dyDescent="0.25">
      <c r="A72" s="2">
        <v>64</v>
      </c>
      <c r="B72" s="2" t="s">
        <v>59</v>
      </c>
      <c r="C72" s="28">
        <v>851191</v>
      </c>
      <c r="D72" s="3">
        <v>5.7450000000000001</v>
      </c>
      <c r="E72" s="3">
        <v>5.8000000000000003E-2</v>
      </c>
      <c r="F72" s="7">
        <v>5</v>
      </c>
      <c r="G72" s="7">
        <v>1170</v>
      </c>
      <c r="H72" s="7">
        <v>97</v>
      </c>
      <c r="I72" s="10">
        <v>62400</v>
      </c>
      <c r="J72" s="14" t="str">
        <f>HYPERLINK("http://www.brand-metro.ru/serv__idP_57_idP1_4414_idP2_4445.html","Презентация")</f>
        <v>Презентация</v>
      </c>
    </row>
    <row r="73" spans="1:12" ht="17.25" customHeight="1" x14ac:dyDescent="0.25">
      <c r="A73" s="2">
        <v>65</v>
      </c>
      <c r="B73" s="2" t="s">
        <v>60</v>
      </c>
      <c r="C73" s="28"/>
      <c r="D73" s="3">
        <v>6.7030000000000003</v>
      </c>
      <c r="E73" s="3">
        <v>6.8000000000000005E-2</v>
      </c>
      <c r="F73" s="7">
        <v>5</v>
      </c>
      <c r="G73" s="7">
        <v>1170</v>
      </c>
      <c r="H73" s="7">
        <v>97</v>
      </c>
      <c r="I73" s="10">
        <v>62400</v>
      </c>
      <c r="J73" s="14" t="str">
        <f>HYPERLINK("http://www.brand-metro.ru/serv__idP_57_idP1_4414_idP2_4445.html","Презентация")</f>
        <v>Презентация</v>
      </c>
    </row>
    <row r="74" spans="1:12" ht="15.75" x14ac:dyDescent="0.25">
      <c r="A74" s="2">
        <v>66</v>
      </c>
      <c r="B74" s="2" t="s">
        <v>61</v>
      </c>
      <c r="C74" s="5">
        <v>604458</v>
      </c>
      <c r="D74" s="3">
        <v>8.081999999999999</v>
      </c>
      <c r="E74" s="3">
        <v>8.1000000000000003E-2</v>
      </c>
      <c r="F74" s="7">
        <v>5</v>
      </c>
      <c r="G74" s="7">
        <v>1170</v>
      </c>
      <c r="H74" s="7">
        <v>97</v>
      </c>
      <c r="I74" s="10">
        <v>46800</v>
      </c>
      <c r="J74" s="14" t="str">
        <f>HYPERLINK("http://www.brand-metro.ru/serv__idP_57_idP1_4414_idP2_4447.html","Презентация")</f>
        <v>Презентация</v>
      </c>
    </row>
    <row r="75" spans="1:12" ht="15.75" x14ac:dyDescent="0.25">
      <c r="A75" s="12"/>
      <c r="B75" s="13" t="s">
        <v>62</v>
      </c>
      <c r="C75" s="6">
        <f>SUM(C9:C74)</f>
        <v>25439045</v>
      </c>
    </row>
    <row r="77" spans="1:12" x14ac:dyDescent="0.25">
      <c r="B77" s="24" t="s">
        <v>81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x14ac:dyDescent="0.25">
      <c r="B78" s="24" t="s">
        <v>82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2" x14ac:dyDescent="0.25">
      <c r="B79" s="18" t="s">
        <v>83</v>
      </c>
    </row>
    <row r="80" spans="1:12" x14ac:dyDescent="0.25">
      <c r="B80" s="18" t="s">
        <v>84</v>
      </c>
    </row>
    <row r="81" spans="2:2" x14ac:dyDescent="0.25">
      <c r="B81" s="18" t="s">
        <v>85</v>
      </c>
    </row>
    <row r="82" spans="2:2" x14ac:dyDescent="0.25">
      <c r="B82" s="18" t="s">
        <v>86</v>
      </c>
    </row>
    <row r="83" spans="2:2" x14ac:dyDescent="0.25">
      <c r="B83" s="18" t="s">
        <v>87</v>
      </c>
    </row>
  </sheetData>
  <mergeCells count="32">
    <mergeCell ref="C19:C20"/>
    <mergeCell ref="C9:C10"/>
    <mergeCell ref="C11:C12"/>
    <mergeCell ref="C13:C14"/>
    <mergeCell ref="C15:C16"/>
    <mergeCell ref="C17:C18"/>
    <mergeCell ref="C36:C37"/>
    <mergeCell ref="C41:C42"/>
    <mergeCell ref="C43:C44"/>
    <mergeCell ref="C45:C46"/>
    <mergeCell ref="C38:C40"/>
    <mergeCell ref="C26:C27"/>
    <mergeCell ref="C28:C29"/>
    <mergeCell ref="C30:C31"/>
    <mergeCell ref="C32:C33"/>
    <mergeCell ref="C34:C35"/>
    <mergeCell ref="A7:D7"/>
    <mergeCell ref="B78:L78"/>
    <mergeCell ref="C50:C51"/>
    <mergeCell ref="C52:C53"/>
    <mergeCell ref="C54:C55"/>
    <mergeCell ref="C60:C62"/>
    <mergeCell ref="C63:C64"/>
    <mergeCell ref="C65:C66"/>
    <mergeCell ref="C67:C68"/>
    <mergeCell ref="C69:C71"/>
    <mergeCell ref="C72:C73"/>
    <mergeCell ref="B77:L77"/>
    <mergeCell ref="C56:C59"/>
    <mergeCell ref="C47:C48"/>
    <mergeCell ref="C21:C22"/>
    <mergeCell ref="C23:C25"/>
  </mergeCells>
  <conditionalFormatting sqref="B9:B37 B58:B75 B41:B55">
    <cfRule type="duplicateValues" dxfId="23" priority="33"/>
  </conditionalFormatting>
  <conditionalFormatting sqref="B8">
    <cfRule type="duplicateValues" dxfId="22" priority="31"/>
  </conditionalFormatting>
  <conditionalFormatting sqref="K77:K78">
    <cfRule type="duplicateValues" dxfId="21" priority="30"/>
  </conditionalFormatting>
  <conditionalFormatting sqref="K78">
    <cfRule type="duplicateValues" dxfId="20" priority="29"/>
  </conditionalFormatting>
  <conditionalFormatting sqref="D77:D78">
    <cfRule type="duplicateValues" dxfId="19" priority="28"/>
  </conditionalFormatting>
  <conditionalFormatting sqref="A9:A75">
    <cfRule type="duplicateValues" dxfId="18" priority="25"/>
  </conditionalFormatting>
  <conditionalFormatting sqref="A8">
    <cfRule type="duplicateValues" dxfId="17" priority="24"/>
  </conditionalFormatting>
  <conditionalFormatting sqref="A7">
    <cfRule type="duplicateValues" dxfId="16" priority="23"/>
  </conditionalFormatting>
  <conditionalFormatting sqref="B6">
    <cfRule type="duplicateValues" dxfId="15" priority="19"/>
  </conditionalFormatting>
  <conditionalFormatting sqref="A6">
    <cfRule type="duplicateValues" dxfId="14" priority="18"/>
  </conditionalFormatting>
  <conditionalFormatting sqref="B5">
    <cfRule type="duplicateValues" dxfId="13" priority="17"/>
  </conditionalFormatting>
  <conditionalFormatting sqref="A5">
    <cfRule type="duplicateValues" dxfId="12" priority="16"/>
  </conditionalFormatting>
  <conditionalFormatting sqref="B4">
    <cfRule type="duplicateValues" dxfId="11" priority="15"/>
  </conditionalFormatting>
  <conditionalFormatting sqref="A4">
    <cfRule type="duplicateValues" dxfId="10" priority="14"/>
  </conditionalFormatting>
  <conditionalFormatting sqref="B3">
    <cfRule type="duplicateValues" dxfId="9" priority="13"/>
  </conditionalFormatting>
  <conditionalFormatting sqref="A3">
    <cfRule type="duplicateValues" dxfId="8" priority="12"/>
  </conditionalFormatting>
  <conditionalFormatting sqref="B2">
    <cfRule type="duplicateValues" dxfId="7" priority="11"/>
  </conditionalFormatting>
  <conditionalFormatting sqref="A2">
    <cfRule type="duplicateValues" dxfId="6" priority="10"/>
  </conditionalFormatting>
  <conditionalFormatting sqref="B1">
    <cfRule type="duplicateValues" dxfId="5" priority="9"/>
  </conditionalFormatting>
  <conditionalFormatting sqref="A1">
    <cfRule type="duplicateValues" dxfId="4" priority="8"/>
  </conditionalFormatting>
  <conditionalFormatting sqref="B56:B57">
    <cfRule type="duplicateValues" dxfId="3" priority="7"/>
  </conditionalFormatting>
  <conditionalFormatting sqref="B38">
    <cfRule type="duplicateValues" dxfId="2" priority="5"/>
  </conditionalFormatting>
  <conditionalFormatting sqref="B39">
    <cfRule type="duplicateValues" dxfId="1" priority="3"/>
  </conditionalFormatting>
  <conditionalFormatting sqref="B40">
    <cfRule type="duplicateValues" dxfId="0" priority="1"/>
  </conditionalFormatting>
  <hyperlinks>
    <hyperlink ref="J5" r:id="rId1"/>
    <hyperlink ref="J4" r:id="rId2"/>
  </hyperlinks>
  <pageMargins left="0.7" right="0.7" top="0.75" bottom="0.75" header="0.3" footer="0.3"/>
  <pageSetup paperSize="9" scale="47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Павел</cp:lastModifiedBy>
  <dcterms:created xsi:type="dcterms:W3CDTF">2018-03-06T19:03:51Z</dcterms:created>
  <dcterms:modified xsi:type="dcterms:W3CDTF">2020-01-30T09:32:28Z</dcterms:modified>
</cp:coreProperties>
</file>